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Highways\MUN\LCL\Private\ProgramDocuments\Municipal Mitigation\FY18\"/>
    </mc:Choice>
  </mc:AlternateContent>
  <bookViews>
    <workbookView xWindow="0" yWindow="0" windowWidth="25200" windowHeight="11850"/>
  </bookViews>
  <sheets>
    <sheet name="Sheet1" sheetId="1" r:id="rId1"/>
  </sheets>
  <definedNames>
    <definedName name="_xlnm.Print_Area" localSheetId="0">Sheet1!$A$1:$G$22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G5" i="1" s="1"/>
  <c r="F6" i="1"/>
  <c r="G6" i="1" s="1"/>
  <c r="F7" i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F20" i="1"/>
  <c r="G20" i="1" s="1"/>
  <c r="F21" i="1"/>
  <c r="G21" i="1" s="1"/>
  <c r="F4" i="1"/>
  <c r="E22" i="1"/>
  <c r="D22" i="1"/>
  <c r="G7" i="1"/>
  <c r="G19" i="1"/>
  <c r="F22" i="1" l="1"/>
  <c r="G4" i="1"/>
  <c r="G22" i="1" s="1"/>
</calcChain>
</file>

<file path=xl/sharedStrings.xml><?xml version="1.0" encoding="utf-8"?>
<sst xmlns="http://schemas.openxmlformats.org/spreadsheetml/2006/main" count="64" uniqueCount="59">
  <si>
    <t>Town</t>
  </si>
  <si>
    <t>Project Number</t>
  </si>
  <si>
    <t>Project Description</t>
  </si>
  <si>
    <t>Federal Funds</t>
  </si>
  <si>
    <t>Local Funds</t>
  </si>
  <si>
    <t>STP MM18(1)</t>
  </si>
  <si>
    <t>STP MM18(2)</t>
  </si>
  <si>
    <t>STP MM18(3)</t>
  </si>
  <si>
    <t>STP MM18(4)</t>
  </si>
  <si>
    <t>STP MM18(5)</t>
  </si>
  <si>
    <t>STP MM18(6)</t>
  </si>
  <si>
    <t>STP MM18(7)</t>
  </si>
  <si>
    <t>STP MM18(8)</t>
  </si>
  <si>
    <t>STP MM18(9)</t>
  </si>
  <si>
    <t>STP MM18(10)</t>
  </si>
  <si>
    <t>STP MM18(11)</t>
  </si>
  <si>
    <t>STP MM18(12)</t>
  </si>
  <si>
    <t>STP MM18(13)</t>
  </si>
  <si>
    <t>STP MM18(14)</t>
  </si>
  <si>
    <t>STP MM18(15)</t>
  </si>
  <si>
    <t>STP MM18(16)</t>
  </si>
  <si>
    <t>STP MM18(17)</t>
  </si>
  <si>
    <t>STP MM18(18)</t>
  </si>
  <si>
    <t>Colchester</t>
  </si>
  <si>
    <t>Essex Jct</t>
  </si>
  <si>
    <t>South Burlington</t>
  </si>
  <si>
    <t>Bennington</t>
  </si>
  <si>
    <t>Brandon</t>
  </si>
  <si>
    <t>Bridport</t>
  </si>
  <si>
    <t>Brookline</t>
  </si>
  <si>
    <t>Burlington</t>
  </si>
  <si>
    <t>Essex Town</t>
  </si>
  <si>
    <t>Highgate</t>
  </si>
  <si>
    <t>Hyde Park</t>
  </si>
  <si>
    <t>Moretown</t>
  </si>
  <si>
    <t>Pittsford</t>
  </si>
  <si>
    <t>Rutland</t>
  </si>
  <si>
    <t>Shoreham</t>
  </si>
  <si>
    <t>Woodstock</t>
  </si>
  <si>
    <t>Rockingham</t>
  </si>
  <si>
    <t>Phosphorous Control Plan (scoping)</t>
  </si>
  <si>
    <t>Design and construction of salt shed</t>
  </si>
  <si>
    <t xml:space="preserve">Design and construction of bio-swales along Park St. </t>
  </si>
  <si>
    <t>Construction of various SW management practices along Main St.</t>
  </si>
  <si>
    <t>Design and construction of retrofit of two SW detention ponds at LDS Church off Essex Way</t>
  </si>
  <si>
    <t>Design and construction of slope stabilization along Machia Rd.</t>
  </si>
  <si>
    <t>Design and construction of retrofit to exsiting drainage system along Johnson St. Ext. and W Main St.</t>
  </si>
  <si>
    <t>Design and construction for replacment of existing drainage system along VT100</t>
  </si>
  <si>
    <t>Purchase of high-efficiency vactor truck</t>
  </si>
  <si>
    <t>Design and construction of concrete box culvert on Buttolph Rd.</t>
  </si>
  <si>
    <t xml:space="preserve">Design and construction of expansion of Bartlett Brook SW treatment system off US 7 </t>
  </si>
  <si>
    <t>VTrans FY18 Municipal Highway and Stormwater Mitigation Program</t>
  </si>
  <si>
    <t>State Funds*</t>
  </si>
  <si>
    <t>* State funds are Capital Bill funds</t>
  </si>
  <si>
    <r>
      <t>Total</t>
    </r>
    <r>
      <rPr>
        <b/>
        <vertAlign val="superscript"/>
        <sz val="11"/>
        <color theme="1"/>
        <rFont val="Calibri"/>
        <family val="2"/>
        <scheme val="minor"/>
      </rPr>
      <t>#</t>
    </r>
  </si>
  <si>
    <t># All projects are 80% combination of fed/state and 20% local</t>
  </si>
  <si>
    <t>Design and construction of gravel wetland along Randbury Rd.</t>
  </si>
  <si>
    <t>Design and construction of concrete box culvert on Basin Harbor Rd.</t>
  </si>
  <si>
    <t>Scoping for replacement of pre-existing culvert on Kimball Ave./Marshall 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</si>
</sst>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tabSelected="1" workbookViewId="0">
      <selection activeCell="D1" sqref="D1:D1048576"/>
    </sheetView>
  </sheetViews>
  <sheetFormatPr defaultRowHeight="15" x14ac:dyDescent="0.25"/>
  <cols>
    <col min="1" max="1" width="16" bestFit="1" customWidth="1"/>
    <col min="2" max="2" width="15.140625" bestFit="1" customWidth="1"/>
    <col min="3" max="3" width="91.5703125" bestFit="1" customWidth="1"/>
    <col min="4" max="4" width="13.5703125" bestFit="1" customWidth="1"/>
    <col min="5" max="5" width="12.28515625" bestFit="1" customWidth="1"/>
    <col min="6" max="7" width="12.7109375" bestFit="1" customWidth="1"/>
  </cols>
  <sheetData>
    <row r="2" spans="1:7" ht="21" x14ac:dyDescent="0.35">
      <c r="A2" s="6" t="s">
        <v>51</v>
      </c>
      <c r="B2" s="6"/>
      <c r="C2" s="6"/>
      <c r="D2" s="6"/>
      <c r="E2" s="6"/>
      <c r="F2" s="6"/>
      <c r="G2" s="6"/>
    </row>
    <row r="3" spans="1:7" ht="17.2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52</v>
      </c>
      <c r="F3" s="1" t="s">
        <v>4</v>
      </c>
      <c r="G3" s="1" t="s">
        <v>54</v>
      </c>
    </row>
    <row r="4" spans="1:7" x14ac:dyDescent="0.25">
      <c r="A4" s="4" t="s">
        <v>23</v>
      </c>
      <c r="B4" s="4" t="s">
        <v>5</v>
      </c>
      <c r="C4" s="2" t="s">
        <v>40</v>
      </c>
      <c r="D4" s="3">
        <v>40000</v>
      </c>
      <c r="E4" s="3">
        <v>0</v>
      </c>
      <c r="F4" s="3">
        <f>((D4+E4)/0.8)*0.2</f>
        <v>10000</v>
      </c>
      <c r="G4" s="3">
        <f>SUM(D4:F4)</f>
        <v>50000</v>
      </c>
    </row>
    <row r="5" spans="1:7" x14ac:dyDescent="0.25">
      <c r="A5" s="4" t="s">
        <v>24</v>
      </c>
      <c r="B5" s="4" t="s">
        <v>6</v>
      </c>
      <c r="C5" s="2" t="s">
        <v>40</v>
      </c>
      <c r="D5" s="3">
        <v>40000</v>
      </c>
      <c r="E5" s="3">
        <v>0</v>
      </c>
      <c r="F5" s="3">
        <f t="shared" ref="F5:F21" si="0">((D5+E5)/0.8)*0.2</f>
        <v>10000</v>
      </c>
      <c r="G5" s="3">
        <f t="shared" ref="G5:G21" si="1">SUM(D5:F5)</f>
        <v>50000</v>
      </c>
    </row>
    <row r="6" spans="1:7" x14ac:dyDescent="0.25">
      <c r="A6" s="4" t="s">
        <v>25</v>
      </c>
      <c r="B6" s="4" t="s">
        <v>7</v>
      </c>
      <c r="C6" s="2" t="s">
        <v>58</v>
      </c>
      <c r="D6" s="3">
        <v>66240</v>
      </c>
      <c r="E6" s="3">
        <v>0</v>
      </c>
      <c r="F6" s="3">
        <f t="shared" si="0"/>
        <v>16560</v>
      </c>
      <c r="G6" s="3">
        <f t="shared" si="1"/>
        <v>82800</v>
      </c>
    </row>
    <row r="7" spans="1:7" x14ac:dyDescent="0.25">
      <c r="A7" s="4" t="s">
        <v>26</v>
      </c>
      <c r="B7" s="4" t="s">
        <v>8</v>
      </c>
      <c r="C7" s="2" t="s">
        <v>41</v>
      </c>
      <c r="D7" s="3">
        <v>340000</v>
      </c>
      <c r="E7" s="3">
        <v>0</v>
      </c>
      <c r="F7" s="3">
        <f t="shared" si="0"/>
        <v>85000</v>
      </c>
      <c r="G7" s="3">
        <f t="shared" si="1"/>
        <v>425000</v>
      </c>
    </row>
    <row r="8" spans="1:7" x14ac:dyDescent="0.25">
      <c r="A8" s="4" t="s">
        <v>27</v>
      </c>
      <c r="B8" s="4" t="s">
        <v>9</v>
      </c>
      <c r="C8" s="2" t="s">
        <v>42</v>
      </c>
      <c r="D8" s="3">
        <v>308800</v>
      </c>
      <c r="E8" s="3">
        <v>0</v>
      </c>
      <c r="F8" s="3">
        <f t="shared" si="0"/>
        <v>77200</v>
      </c>
      <c r="G8" s="3">
        <f t="shared" si="1"/>
        <v>386000</v>
      </c>
    </row>
    <row r="9" spans="1:7" x14ac:dyDescent="0.25">
      <c r="A9" s="4" t="s">
        <v>28</v>
      </c>
      <c r="B9" s="4" t="s">
        <v>10</v>
      </c>
      <c r="C9" s="2" t="s">
        <v>57</v>
      </c>
      <c r="D9" s="3">
        <v>343248</v>
      </c>
      <c r="E9" s="3">
        <v>0</v>
      </c>
      <c r="F9" s="3">
        <f t="shared" si="0"/>
        <v>85812</v>
      </c>
      <c r="G9" s="3">
        <f t="shared" si="1"/>
        <v>429060</v>
      </c>
    </row>
    <row r="10" spans="1:7" x14ac:dyDescent="0.25">
      <c r="A10" s="4" t="s">
        <v>29</v>
      </c>
      <c r="B10" s="4" t="s">
        <v>11</v>
      </c>
      <c r="C10" s="2" t="s">
        <v>41</v>
      </c>
      <c r="D10" s="3">
        <v>188000</v>
      </c>
      <c r="E10" s="3">
        <v>0</v>
      </c>
      <c r="F10" s="3">
        <f t="shared" si="0"/>
        <v>47000</v>
      </c>
      <c r="G10" s="3">
        <f t="shared" si="1"/>
        <v>235000</v>
      </c>
    </row>
    <row r="11" spans="1:7" x14ac:dyDescent="0.25">
      <c r="A11" s="4" t="s">
        <v>30</v>
      </c>
      <c r="B11" s="4" t="s">
        <v>12</v>
      </c>
      <c r="C11" s="2" t="s">
        <v>43</v>
      </c>
      <c r="D11" s="3">
        <v>475000</v>
      </c>
      <c r="E11" s="3">
        <v>0</v>
      </c>
      <c r="F11" s="3">
        <f t="shared" si="0"/>
        <v>118750</v>
      </c>
      <c r="G11" s="3">
        <f t="shared" si="1"/>
        <v>593750</v>
      </c>
    </row>
    <row r="12" spans="1:7" x14ac:dyDescent="0.25">
      <c r="A12" s="4" t="s">
        <v>31</v>
      </c>
      <c r="B12" s="4" t="s">
        <v>13</v>
      </c>
      <c r="C12" s="2" t="s">
        <v>44</v>
      </c>
      <c r="D12" s="3">
        <v>478265</v>
      </c>
      <c r="E12" s="3">
        <v>598683</v>
      </c>
      <c r="F12" s="3">
        <f t="shared" si="0"/>
        <v>269237</v>
      </c>
      <c r="G12" s="3">
        <f t="shared" si="1"/>
        <v>1346185</v>
      </c>
    </row>
    <row r="13" spans="1:7" x14ac:dyDescent="0.25">
      <c r="A13" s="4" t="s">
        <v>32</v>
      </c>
      <c r="B13" s="4" t="s">
        <v>14</v>
      </c>
      <c r="C13" s="2" t="s">
        <v>45</v>
      </c>
      <c r="D13" s="3">
        <v>734800</v>
      </c>
      <c r="E13" s="3">
        <v>0</v>
      </c>
      <c r="F13" s="3">
        <f t="shared" si="0"/>
        <v>183700</v>
      </c>
      <c r="G13" s="3">
        <f t="shared" si="1"/>
        <v>918500</v>
      </c>
    </row>
    <row r="14" spans="1:7" x14ac:dyDescent="0.25">
      <c r="A14" s="4" t="s">
        <v>33</v>
      </c>
      <c r="B14" s="4" t="s">
        <v>15</v>
      </c>
      <c r="C14" s="2" t="s">
        <v>46</v>
      </c>
      <c r="D14" s="3">
        <v>435825</v>
      </c>
      <c r="E14" s="3">
        <v>0</v>
      </c>
      <c r="F14" s="3">
        <f t="shared" si="0"/>
        <v>108956.25</v>
      </c>
      <c r="G14" s="3">
        <f t="shared" si="1"/>
        <v>544781.25</v>
      </c>
    </row>
    <row r="15" spans="1:7" x14ac:dyDescent="0.25">
      <c r="A15" s="4" t="s">
        <v>34</v>
      </c>
      <c r="B15" s="4" t="s">
        <v>16</v>
      </c>
      <c r="C15" s="2" t="s">
        <v>47</v>
      </c>
      <c r="D15" s="3">
        <v>204524</v>
      </c>
      <c r="E15" s="3">
        <v>0</v>
      </c>
      <c r="F15" s="3">
        <f t="shared" si="0"/>
        <v>51131</v>
      </c>
      <c r="G15" s="3">
        <f t="shared" si="1"/>
        <v>255655</v>
      </c>
    </row>
    <row r="16" spans="1:7" x14ac:dyDescent="0.25">
      <c r="A16" s="4" t="s">
        <v>35</v>
      </c>
      <c r="B16" s="4" t="s">
        <v>17</v>
      </c>
      <c r="C16" s="2" t="s">
        <v>41</v>
      </c>
      <c r="D16" s="3">
        <v>173317</v>
      </c>
      <c r="E16" s="3">
        <v>0</v>
      </c>
      <c r="F16" s="3">
        <f t="shared" si="0"/>
        <v>43329.25</v>
      </c>
      <c r="G16" s="3">
        <f t="shared" si="1"/>
        <v>216646.25</v>
      </c>
    </row>
    <row r="17" spans="1:7" x14ac:dyDescent="0.25">
      <c r="A17" s="4" t="s">
        <v>39</v>
      </c>
      <c r="B17" s="4" t="s">
        <v>18</v>
      </c>
      <c r="C17" s="2" t="s">
        <v>48</v>
      </c>
      <c r="D17" s="3">
        <v>300000</v>
      </c>
      <c r="E17" s="3">
        <v>0</v>
      </c>
      <c r="F17" s="3">
        <f t="shared" si="0"/>
        <v>75000</v>
      </c>
      <c r="G17" s="3">
        <f t="shared" si="1"/>
        <v>375000</v>
      </c>
    </row>
    <row r="18" spans="1:7" x14ac:dyDescent="0.25">
      <c r="A18" s="4" t="s">
        <v>36</v>
      </c>
      <c r="B18" s="4" t="s">
        <v>19</v>
      </c>
      <c r="C18" s="2" t="s">
        <v>56</v>
      </c>
      <c r="D18" s="3">
        <v>121344</v>
      </c>
      <c r="E18" s="3">
        <v>131456</v>
      </c>
      <c r="F18" s="3">
        <f t="shared" si="0"/>
        <v>63200</v>
      </c>
      <c r="G18" s="3">
        <f t="shared" si="1"/>
        <v>316000</v>
      </c>
    </row>
    <row r="19" spans="1:7" x14ac:dyDescent="0.25">
      <c r="A19" s="4" t="s">
        <v>37</v>
      </c>
      <c r="B19" s="4" t="s">
        <v>20</v>
      </c>
      <c r="C19" s="2" t="s">
        <v>49</v>
      </c>
      <c r="D19" s="3">
        <v>292044</v>
      </c>
      <c r="E19" s="3">
        <v>0</v>
      </c>
      <c r="F19" s="3">
        <f t="shared" si="0"/>
        <v>73011</v>
      </c>
      <c r="G19" s="3">
        <f t="shared" si="1"/>
        <v>365055</v>
      </c>
    </row>
    <row r="20" spans="1:7" x14ac:dyDescent="0.25">
      <c r="A20" s="4" t="s">
        <v>25</v>
      </c>
      <c r="B20" s="4" t="s">
        <v>21</v>
      </c>
      <c r="C20" s="2" t="s">
        <v>50</v>
      </c>
      <c r="D20" s="3">
        <v>123988</v>
      </c>
      <c r="E20" s="3">
        <v>251732</v>
      </c>
      <c r="F20" s="3">
        <f t="shared" si="0"/>
        <v>93930</v>
      </c>
      <c r="G20" s="3">
        <f t="shared" si="1"/>
        <v>469650</v>
      </c>
    </row>
    <row r="21" spans="1:7" x14ac:dyDescent="0.25">
      <c r="A21" s="4" t="s">
        <v>38</v>
      </c>
      <c r="B21" s="4" t="s">
        <v>22</v>
      </c>
      <c r="C21" s="2" t="s">
        <v>48</v>
      </c>
      <c r="D21" s="3">
        <v>216800</v>
      </c>
      <c r="E21" s="3">
        <v>0</v>
      </c>
      <c r="F21" s="3">
        <f t="shared" si="0"/>
        <v>54200</v>
      </c>
      <c r="G21" s="3">
        <f t="shared" si="1"/>
        <v>271000</v>
      </c>
    </row>
    <row r="22" spans="1:7" x14ac:dyDescent="0.25">
      <c r="A22" s="2"/>
      <c r="B22" s="2"/>
      <c r="C22" s="2"/>
      <c r="D22" s="3">
        <f>SUM(D4:D21)</f>
        <v>4882195</v>
      </c>
      <c r="E22" s="3">
        <f t="shared" ref="E22:G22" si="2">SUM(E4:E21)</f>
        <v>981871</v>
      </c>
      <c r="F22" s="3">
        <f t="shared" si="2"/>
        <v>1466016.5</v>
      </c>
      <c r="G22" s="3">
        <f t="shared" si="2"/>
        <v>7330082.5</v>
      </c>
    </row>
    <row r="24" spans="1:7" x14ac:dyDescent="0.25">
      <c r="A24" s="5" t="s">
        <v>53</v>
      </c>
    </row>
    <row r="25" spans="1:7" x14ac:dyDescent="0.25">
      <c r="A25" s="5" t="s">
        <v>55</v>
      </c>
    </row>
  </sheetData>
  <mergeCells count="1">
    <mergeCell ref="A2:G2"/>
  </mergeCells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Vermont Agency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Perrigo</dc:creator>
  <cp:lastModifiedBy>Joel Perrigo</cp:lastModifiedBy>
  <cp:lastPrinted>2017-09-25T17:58:09Z</cp:lastPrinted>
  <dcterms:created xsi:type="dcterms:W3CDTF">2017-09-25T16:59:28Z</dcterms:created>
  <dcterms:modified xsi:type="dcterms:W3CDTF">2017-09-29T12:50:25Z</dcterms:modified>
</cp:coreProperties>
</file>